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UAMC\INDICADORES\1-PlantaAcad\1-Al-031122\1-PAcad\"/>
    </mc:Choice>
  </mc:AlternateContent>
  <bookViews>
    <workbookView xWindow="0" yWindow="0" windowWidth="20490" windowHeight="7755" tabRatio="899"/>
  </bookViews>
  <sheets>
    <sheet name="Indicadores Planta Acad. UAMC" sheetId="6" r:id="rId1"/>
  </sheets>
  <calcPr calcId="152511"/>
  <customWorkbookViews>
    <customWorkbookView name="Filtro 1" guid="{82E687E1-0EDD-47C9-A999-D32469BC17BB}" maximized="1" windowWidth="0" windowHeight="0" activeSheetId="0"/>
  </customWorkbookViews>
  <extLst>
    <ext uri="GoogleSheetsCustomDataVersion1">
      <go:sheetsCustomData xmlns:go="http://customooxmlschemas.google.com/" r:id="rId10" roundtripDataSignature="AMtx7mjJpbHM1HxN1aCC6tqsY0XIHVBT5w=="/>
    </ext>
  </extLst>
</workbook>
</file>

<file path=xl/calcChain.xml><?xml version="1.0" encoding="utf-8"?>
<calcChain xmlns="http://schemas.openxmlformats.org/spreadsheetml/2006/main">
  <c r="AE15" i="6" l="1"/>
  <c r="AG15" i="6"/>
  <c r="S16" i="6"/>
  <c r="S15" i="6"/>
  <c r="Q15" i="6"/>
  <c r="O15" i="6"/>
  <c r="S14" i="6"/>
  <c r="Q14" i="6"/>
  <c r="S13" i="6"/>
  <c r="S12" i="6"/>
  <c r="S11" i="6"/>
  <c r="S10" i="6"/>
  <c r="S9" i="6"/>
  <c r="Q13" i="6"/>
  <c r="Q12" i="6"/>
  <c r="Q11" i="6"/>
  <c r="Q10" i="6"/>
  <c r="Q9" i="6"/>
  <c r="O13" i="6"/>
  <c r="O12" i="6"/>
  <c r="O11" i="6"/>
  <c r="O10" i="6"/>
  <c r="O9" i="6"/>
  <c r="AG16" i="6" l="1"/>
  <c r="O14" i="6"/>
  <c r="R14" i="6"/>
  <c r="P14" i="6"/>
  <c r="N14" i="6"/>
  <c r="AJ14" i="6" l="1"/>
  <c r="AK12" i="6" s="1"/>
  <c r="AD13" i="6"/>
  <c r="AE13" i="6" s="1"/>
  <c r="AD12" i="6"/>
  <c r="AE12" i="6" s="1"/>
  <c r="AD11" i="6"/>
  <c r="AF11" i="6" s="1"/>
  <c r="AG11" i="6" s="1"/>
  <c r="AD10" i="6"/>
  <c r="AF10" i="6" s="1"/>
  <c r="AG10" i="6" s="1"/>
  <c r="AD9" i="6"/>
  <c r="AE9" i="6" s="1"/>
  <c r="AF12" i="6" l="1"/>
  <c r="AG12" i="6" s="1"/>
  <c r="AF9" i="6"/>
  <c r="AG9" i="6" s="1"/>
  <c r="AF13" i="6"/>
  <c r="AG13" i="6" s="1"/>
  <c r="AD14" i="6"/>
  <c r="AE10" i="6"/>
  <c r="AK13" i="6"/>
  <c r="AE11" i="6"/>
  <c r="AK10" i="6"/>
  <c r="AK11" i="6"/>
  <c r="AK9" i="6"/>
  <c r="AN14" i="6"/>
  <c r="AL14" i="6"/>
  <c r="AH14" i="6"/>
  <c r="AB14" i="6"/>
  <c r="Z14" i="6"/>
  <c r="X14" i="6"/>
  <c r="V14" i="6"/>
  <c r="T14" i="6"/>
  <c r="L14" i="6"/>
  <c r="J14" i="6"/>
  <c r="H14" i="6"/>
  <c r="F14" i="6"/>
  <c r="D14" i="6"/>
  <c r="B14" i="6"/>
  <c r="C12" i="6" s="1"/>
  <c r="AF14" i="6" l="1"/>
  <c r="AC15" i="6"/>
  <c r="AK15" i="6"/>
  <c r="AI10" i="6"/>
  <c r="AI11" i="6"/>
  <c r="AI15" i="6"/>
  <c r="AI13" i="6"/>
  <c r="AI9" i="6"/>
  <c r="AI12" i="6"/>
  <c r="AM12" i="6"/>
  <c r="AM15" i="6"/>
  <c r="E15" i="6"/>
  <c r="AO10" i="6"/>
  <c r="AO15" i="6"/>
  <c r="Y10" i="6"/>
  <c r="Y15" i="6"/>
  <c r="AA13" i="6"/>
  <c r="AA15" i="6"/>
  <c r="G15" i="6"/>
  <c r="G11" i="6"/>
  <c r="AA11" i="6"/>
  <c r="K12" i="6"/>
  <c r="K15" i="6"/>
  <c r="M12" i="6"/>
  <c r="M15" i="6"/>
  <c r="U10" i="6"/>
  <c r="U15" i="6"/>
  <c r="I15" i="6"/>
  <c r="I11" i="6"/>
  <c r="I10" i="6"/>
  <c r="I9" i="6"/>
  <c r="I13" i="6"/>
  <c r="I12" i="6"/>
  <c r="W13" i="6"/>
  <c r="W15" i="6"/>
  <c r="G10" i="6"/>
  <c r="G9" i="6"/>
  <c r="G13" i="6"/>
  <c r="G12" i="6"/>
  <c r="M9" i="6"/>
  <c r="M10" i="6"/>
  <c r="E13" i="6"/>
  <c r="E9" i="6"/>
  <c r="E12" i="6"/>
  <c r="E11" i="6"/>
  <c r="E10" i="6"/>
  <c r="AM13" i="6"/>
  <c r="M11" i="6"/>
  <c r="AO11" i="6"/>
  <c r="C13" i="6"/>
  <c r="Y9" i="6"/>
  <c r="Y11" i="6"/>
  <c r="K10" i="6"/>
  <c r="M13" i="6"/>
  <c r="Y12" i="6"/>
  <c r="AM9" i="6"/>
  <c r="AO12" i="6"/>
  <c r="AC12" i="6"/>
  <c r="AC10" i="6"/>
  <c r="C9" i="6"/>
  <c r="K13" i="6"/>
  <c r="W10" i="6"/>
  <c r="AA10" i="6"/>
  <c r="AM10" i="6"/>
  <c r="U11" i="6"/>
  <c r="U12" i="6"/>
  <c r="U13" i="6"/>
  <c r="W12" i="6"/>
  <c r="Y13" i="6"/>
  <c r="AA12" i="6"/>
  <c r="AC11" i="6"/>
  <c r="AM11" i="6"/>
  <c r="AO9" i="6"/>
  <c r="AO13" i="6"/>
  <c r="AC9" i="6"/>
  <c r="AC13" i="6"/>
  <c r="C10" i="6"/>
  <c r="U9" i="6"/>
  <c r="W11" i="6"/>
  <c r="C11" i="6"/>
  <c r="K11" i="6"/>
  <c r="W9" i="6"/>
  <c r="K9" i="6"/>
  <c r="AA9" i="6"/>
  <c r="C14" i="6" l="1"/>
  <c r="AK16" i="6"/>
  <c r="AO16" i="6"/>
  <c r="AI14" i="6"/>
  <c r="I16" i="6"/>
  <c r="AC16" i="6"/>
  <c r="G14" i="6"/>
  <c r="Y14" i="6"/>
  <c r="I14" i="6"/>
  <c r="M16" i="6"/>
  <c r="W14" i="6"/>
  <c r="M14" i="6"/>
  <c r="K14" i="6"/>
  <c r="E14" i="6"/>
  <c r="U14" i="6"/>
  <c r="AC14" i="6"/>
  <c r="AM14" i="6"/>
  <c r="AA14" i="6"/>
  <c r="AK14" i="6"/>
  <c r="AO14" i="6"/>
</calcChain>
</file>

<file path=xl/sharedStrings.xml><?xml version="1.0" encoding="utf-8"?>
<sst xmlns="http://schemas.openxmlformats.org/spreadsheetml/2006/main" count="63" uniqueCount="43">
  <si>
    <t>I</t>
  </si>
  <si>
    <t>II</t>
  </si>
  <si>
    <t>III</t>
  </si>
  <si>
    <t>LICENCIATURA</t>
  </si>
  <si>
    <t>C</t>
  </si>
  <si>
    <t>DOCTORADO</t>
  </si>
  <si>
    <t>MAESTRIA</t>
  </si>
  <si>
    <t>FEMENINO</t>
  </si>
  <si>
    <t>MASCULINO</t>
  </si>
  <si>
    <t>DETERMINADO</t>
  </si>
  <si>
    <t>INDETERMINADO</t>
  </si>
  <si>
    <t>DIVISIÓN</t>
  </si>
  <si>
    <t>CCD</t>
  </si>
  <si>
    <t>CNI</t>
  </si>
  <si>
    <t>CSH</t>
  </si>
  <si>
    <t>RU</t>
  </si>
  <si>
    <t>SU</t>
  </si>
  <si>
    <t>S.N.I.</t>
  </si>
  <si>
    <t>TIPO DE CONTRATO</t>
  </si>
  <si>
    <t>TOTALES</t>
  </si>
  <si>
    <t>NÚM. PROFESORES/AS</t>
  </si>
  <si>
    <t>%</t>
  </si>
  <si>
    <t>VIGENTE</t>
  </si>
  <si>
    <t>NO VIGENTE</t>
  </si>
  <si>
    <t>CON</t>
  </si>
  <si>
    <t>SIN</t>
  </si>
  <si>
    <r>
      <rPr>
        <b/>
        <sz val="9"/>
        <color theme="1"/>
        <rFont val="Calibri"/>
        <family val="2"/>
        <scheme val="minor"/>
      </rPr>
      <t>CCD:</t>
    </r>
    <r>
      <rPr>
        <sz val="9"/>
        <color theme="1"/>
        <rFont val="Calibri"/>
        <family val="2"/>
        <scheme val="minor"/>
      </rPr>
      <t xml:space="preserve"> CIENCIAS DE LA COMUNICACIÓN Y EL DISEÑO</t>
    </r>
  </si>
  <si>
    <r>
      <rPr>
        <b/>
        <sz val="9"/>
        <color theme="1"/>
        <rFont val="Calibri"/>
        <family val="2"/>
        <scheme val="minor"/>
      </rPr>
      <t>DNI:</t>
    </r>
    <r>
      <rPr>
        <sz val="9"/>
        <color theme="1"/>
        <rFont val="Calibri"/>
        <family val="2"/>
        <scheme val="minor"/>
      </rPr>
      <t xml:space="preserve"> CIENCIAS NATURALES E INGENIERÍA</t>
    </r>
  </si>
  <si>
    <r>
      <rPr>
        <b/>
        <sz val="9"/>
        <color theme="1"/>
        <rFont val="Calibri"/>
        <family val="2"/>
        <scheme val="minor"/>
      </rPr>
      <t>CSH:</t>
    </r>
    <r>
      <rPr>
        <sz val="9"/>
        <color theme="1"/>
        <rFont val="Calibri"/>
        <family val="2"/>
        <scheme val="minor"/>
      </rPr>
      <t xml:space="preserve"> CIENCIAS SOCIALES Y HUMANIDADES</t>
    </r>
  </si>
  <si>
    <r>
      <rPr>
        <b/>
        <sz val="9"/>
        <color theme="1"/>
        <rFont val="Calibri"/>
        <family val="2"/>
        <scheme val="minor"/>
      </rPr>
      <t>RU:</t>
    </r>
    <r>
      <rPr>
        <sz val="9"/>
        <color theme="1"/>
        <rFont val="Calibri"/>
        <family val="2"/>
        <scheme val="minor"/>
      </rPr>
      <t xml:space="preserve"> RECTORÍA DE UNIDAD</t>
    </r>
  </si>
  <si>
    <r>
      <rPr>
        <b/>
        <sz val="9"/>
        <color theme="1"/>
        <rFont val="Calibri"/>
        <family val="2"/>
        <scheme val="minor"/>
      </rPr>
      <t xml:space="preserve">SU: </t>
    </r>
    <r>
      <rPr>
        <sz val="9"/>
        <color theme="1"/>
        <rFont val="Calibri"/>
        <family val="2"/>
        <scheme val="minor"/>
      </rPr>
      <t>SECRETARÍA DE UNIDAD</t>
    </r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</si>
  <si>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LOS PORCENTAJES PRESENTADOS DE MANERA VERTICAL CORRESPONDEN A LA PORCIÓN POR DIVISIÓN (RECTORÍA/SECRTEARIA DE UNIDAD) RESPECTO DEL TOTAL QUE SE REPORTA EN LA COLUMNA QUE ANTECEDE (P. EJ.: PARA LA COLUMNA DE DOCTORADO LOS PORCENAJES QUE APARECEN EN LA COLUMNA A LA DERECHA, REPRESENTAN LA PORCIÓN DEL NÚMERO DE DOCTORES/AS POR DIVISIÓN RESPECTO AL TOTAL DE DOCTORES/AS EN LA UNIDAD).
MIENTRAS QUE LOS PORCENTAJES QUE SE PRESENTAN DE MANERA HORIZONTAL EN LAS CELDAS SOMBREADAS, CORRESPONDEN A LA PORCIÓN POR INDICADOR RESPECTO DEL TOTAL DE PROFESORES/AS EN LA UNIDAD (P. EJ.: PARA LA COLUMAN DE DOCTORADO EL PROCENTAJE QUE APARECE EN LA CELDA SOMBREADA CORRESPONDE A LA PORCIÓN DE DOCTORES RESPECTO DEL TOTAL DE PROFSORES/AS EN LA UNIDAD).</t>
    </r>
  </si>
  <si>
    <t>INDICADORES DE LA PLANTA ACADÉMICA DE LA UNIDAD CUAJIMALPA (AL 03/11/2022)</t>
  </si>
  <si>
    <t>RANGOS DE EDAD</t>
  </si>
  <si>
    <t>61-70</t>
  </si>
  <si>
    <t>28-40</t>
  </si>
  <si>
    <t>41-60</t>
  </si>
  <si>
    <t>SISTEMA NACIONAL DE INVESTIGADORES (S.N.I.)</t>
  </si>
  <si>
    <t>RECONOCIMIENTO PRODEP/SEP</t>
  </si>
  <si>
    <r>
      <rPr>
        <b/>
        <sz val="9"/>
        <color theme="1"/>
        <rFont val="Calibri"/>
        <family val="2"/>
        <scheme val="minor"/>
      </rPr>
      <t>FUENTES:</t>
    </r>
    <r>
      <rPr>
        <sz val="9"/>
        <color theme="1"/>
        <rFont val="Calibri"/>
        <family val="2"/>
        <scheme val="minor"/>
      </rPr>
      <t xml:space="preserve">  SECRETARIAS ACADÉMICAS DE LAS DIVISIONES, SECCIÓN DE RECURSOS HUMANOS DE LA COORDIANCIÓN DE SERVICIOS ADMINISTRATIVOS Y ÁREA DE FORMACIÓN PERMANENTE DE LA COORDINACIÓN DE VINCULACIÓN.</t>
    </r>
  </si>
  <si>
    <t>GRADO ACADÉMICO</t>
  </si>
  <si>
    <t>GÉNERO</t>
  </si>
  <si>
    <t>EMÉRITOS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</si>
</sst>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8496B0"/>
      </patternFill>
    </fill>
    <fill>
      <patternFill patternType="solid">
        <fgColor theme="6" tint="0.39997558519241921"/>
        <bgColor rgb="FF8496B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8496B0"/>
      </patternFill>
    </fill>
    <fill>
      <patternFill patternType="solid">
        <fgColor theme="5" tint="0.59999389629810485"/>
        <bgColor rgb="FF8496B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8496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8496B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8496B0"/>
      </patternFill>
    </fill>
    <fill>
      <patternFill patternType="solid">
        <fgColor rgb="FFFFC000"/>
        <bgColor indexed="64"/>
      </patternFill>
    </fill>
    <fill>
      <patternFill patternType="solid">
        <fgColor theme="3" tint="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3" borderId="0" xfId="0" applyFont="1" applyFill="1" applyAlignment="1"/>
    <xf numFmtId="0" fontId="2" fillId="2" borderId="0" xfId="0" applyFont="1" applyFill="1" applyAlignment="1"/>
    <xf numFmtId="2" fontId="3" fillId="0" borderId="5" xfId="0" applyNumberFormat="1" applyFont="1" applyBorder="1" applyAlignment="1">
      <alignment horizontal="center"/>
    </xf>
    <xf numFmtId="0" fontId="4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/>
    </xf>
    <xf numFmtId="2" fontId="0" fillId="2" borderId="0" xfId="0" applyNumberFormat="1" applyFont="1" applyFill="1" applyAlignment="1"/>
    <xf numFmtId="2" fontId="0" fillId="0" borderId="0" xfId="0" applyNumberFormat="1" applyFont="1" applyAlignment="1"/>
    <xf numFmtId="0" fontId="5" fillId="13" borderId="5" xfId="0" applyFont="1" applyFill="1" applyBorder="1" applyAlignment="1">
      <alignment horizontal="center"/>
    </xf>
    <xf numFmtId="2" fontId="5" fillId="13" borderId="5" xfId="0" applyNumberFormat="1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7" fillId="2" borderId="0" xfId="0" applyFont="1" applyFill="1" applyAlignment="1"/>
    <xf numFmtId="0" fontId="7" fillId="14" borderId="0" xfId="0" applyFont="1" applyFill="1" applyAlignment="1"/>
    <xf numFmtId="0" fontId="0" fillId="14" borderId="0" xfId="0" applyFont="1" applyFill="1" applyAlignment="1"/>
    <xf numFmtId="0" fontId="6" fillId="18" borderId="4" xfId="0" applyFont="1" applyFill="1" applyBorder="1" applyAlignment="1">
      <alignment horizontal="center" vertical="center" wrapText="1"/>
    </xf>
    <xf numFmtId="2" fontId="5" fillId="19" borderId="5" xfId="0" applyNumberFormat="1" applyFont="1" applyFill="1" applyBorder="1" applyAlignment="1">
      <alignment horizontal="center"/>
    </xf>
    <xf numFmtId="2" fontId="5" fillId="15" borderId="7" xfId="0" applyNumberFormat="1" applyFont="1" applyFill="1" applyBorder="1" applyAlignment="1">
      <alignment horizontal="center"/>
    </xf>
    <xf numFmtId="2" fontId="5" fillId="20" borderId="7" xfId="0" applyNumberFormat="1" applyFont="1" applyFill="1" applyBorder="1" applyAlignment="1">
      <alignment horizontal="center"/>
    </xf>
    <xf numFmtId="0" fontId="7" fillId="14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5" fillId="17" borderId="9" xfId="0" applyFont="1" applyFill="1" applyBorder="1" applyAlignment="1">
      <alignment horizontal="center"/>
    </xf>
    <xf numFmtId="0" fontId="5" fillId="17" borderId="10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/>
    </xf>
    <xf numFmtId="0" fontId="5" fillId="12" borderId="15" xfId="0" applyFont="1" applyFill="1" applyBorder="1" applyAlignment="1">
      <alignment horizontal="center"/>
    </xf>
    <xf numFmtId="0" fontId="5" fillId="12" borderId="16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161926</xdr:rowOff>
    </xdr:from>
    <xdr:ext cx="3028950" cy="542924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161926"/>
          <a:ext cx="3028950" cy="542924"/>
        </a:xfrm>
        <a:prstGeom prst="rect">
          <a:avLst/>
        </a:prstGeom>
        <a:noFill/>
      </xdr:spPr>
    </xdr:pic>
    <xdr:clientData fLocksWithSheet="0"/>
  </xdr:oneCellAnchor>
  <xdr:oneCellAnchor>
    <xdr:from>
      <xdr:col>34</xdr:col>
      <xdr:colOff>38099</xdr:colOff>
      <xdr:row>1</xdr:row>
      <xdr:rowOff>66673</xdr:rowOff>
    </xdr:from>
    <xdr:ext cx="1019175" cy="857251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402299" y="257173"/>
          <a:ext cx="1019175" cy="85725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39</xdr:col>
      <xdr:colOff>62280</xdr:colOff>
      <xdr:row>2</xdr:row>
      <xdr:rowOff>114300</xdr:rowOff>
    </xdr:from>
    <xdr:to>
      <xdr:col>39</xdr:col>
      <xdr:colOff>904875</xdr:colOff>
      <xdr:row>4</xdr:row>
      <xdr:rowOff>19050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41180" y="495300"/>
          <a:ext cx="84259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tabSelected="1" zoomScaleNormal="100" workbookViewId="0">
      <selection activeCell="H2" sqref="H2"/>
    </sheetView>
  </sheetViews>
  <sheetFormatPr baseColWidth="10" defaultRowHeight="15" x14ac:dyDescent="0.25"/>
  <cols>
    <col min="2" max="2" width="16.85546875" customWidth="1"/>
    <col min="3" max="3" width="6.5703125" bestFit="1" customWidth="1"/>
    <col min="4" max="4" width="12.42578125" bestFit="1" customWidth="1"/>
    <col min="5" max="5" width="6.5703125" bestFit="1" customWidth="1"/>
    <col min="6" max="6" width="10.140625" bestFit="1" customWidth="1"/>
    <col min="7" max="7" width="6.5703125" bestFit="1" customWidth="1"/>
    <col min="8" max="8" width="13.85546875" bestFit="1" customWidth="1"/>
    <col min="9" max="9" width="6.5703125" bestFit="1" customWidth="1"/>
    <col min="10" max="10" width="12" bestFit="1" customWidth="1"/>
    <col min="11" max="11" width="6.5703125" bestFit="1" customWidth="1"/>
    <col min="12" max="12" width="10.7109375" bestFit="1" customWidth="1"/>
    <col min="13" max="13" width="6.5703125" bestFit="1" customWidth="1"/>
    <col min="14" max="14" width="6.5703125" customWidth="1"/>
    <col min="15" max="15" width="8.42578125" bestFit="1" customWidth="1"/>
    <col min="16" max="19" width="6.5703125" customWidth="1"/>
    <col min="20" max="20" width="7.5703125" customWidth="1"/>
    <col min="21" max="21" width="6.5703125" bestFit="1" customWidth="1"/>
    <col min="22" max="22" width="5.85546875" customWidth="1"/>
    <col min="23" max="23" width="6.5703125" bestFit="1" customWidth="1"/>
    <col min="24" max="24" width="7.5703125" customWidth="1"/>
    <col min="25" max="25" width="6.5703125" bestFit="1" customWidth="1"/>
    <col min="26" max="26" width="8.42578125" customWidth="1"/>
    <col min="27" max="27" width="6.5703125" bestFit="1" customWidth="1"/>
    <col min="28" max="28" width="10" bestFit="1" customWidth="1"/>
    <col min="29" max="29" width="6.5703125" bestFit="1" customWidth="1"/>
    <col min="30" max="33" width="6.5703125" customWidth="1"/>
    <col min="34" max="34" width="8.7109375" bestFit="1" customWidth="1"/>
    <col min="35" max="35" width="8.140625" customWidth="1"/>
    <col min="36" max="36" width="12" bestFit="1" customWidth="1"/>
    <col min="37" max="37" width="6.5703125" bestFit="1" customWidth="1"/>
    <col min="38" max="38" width="16.42578125" bestFit="1" customWidth="1"/>
    <col min="39" max="39" width="6.5703125" bestFit="1" customWidth="1"/>
    <col min="40" max="40" width="14.140625" bestFit="1" customWidth="1"/>
    <col min="41" max="41" width="6.5703125" bestFit="1" customWidth="1"/>
    <col min="42" max="42" width="6" customWidth="1"/>
    <col min="43" max="43" width="3.7109375" customWidth="1"/>
  </cols>
  <sheetData>
    <row r="1" spans="1:43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8"/>
    </row>
    <row r="2" spans="1:43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8"/>
    </row>
    <row r="3" spans="1:43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8"/>
    </row>
    <row r="4" spans="1:4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8"/>
    </row>
    <row r="5" spans="1:43" ht="15.75" x14ac:dyDescent="0.25">
      <c r="A5" s="41" t="s">
        <v>32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7"/>
      <c r="AQ5" s="8"/>
    </row>
    <row r="6" spans="1:4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8"/>
    </row>
    <row r="7" spans="1:43" ht="15" customHeight="1" x14ac:dyDescent="0.25">
      <c r="A7" s="50" t="s">
        <v>11</v>
      </c>
      <c r="B7" s="51" t="s">
        <v>20</v>
      </c>
      <c r="C7" s="51" t="s">
        <v>21</v>
      </c>
      <c r="D7" s="53" t="s">
        <v>40</v>
      </c>
      <c r="E7" s="54"/>
      <c r="F7" s="54"/>
      <c r="G7" s="54"/>
      <c r="H7" s="54"/>
      <c r="I7" s="54"/>
      <c r="J7" s="55" t="s">
        <v>41</v>
      </c>
      <c r="K7" s="56"/>
      <c r="L7" s="56"/>
      <c r="M7" s="57"/>
      <c r="N7" s="42" t="s">
        <v>33</v>
      </c>
      <c r="O7" s="43"/>
      <c r="P7" s="43"/>
      <c r="Q7" s="43"/>
      <c r="R7" s="43"/>
      <c r="S7" s="43"/>
      <c r="T7" s="44" t="s">
        <v>37</v>
      </c>
      <c r="U7" s="45"/>
      <c r="V7" s="45"/>
      <c r="W7" s="45"/>
      <c r="X7" s="45"/>
      <c r="Y7" s="45"/>
      <c r="Z7" s="45"/>
      <c r="AA7" s="45"/>
      <c r="AB7" s="45"/>
      <c r="AC7" s="46"/>
      <c r="AD7" s="17" t="s">
        <v>24</v>
      </c>
      <c r="AE7" s="58" t="s">
        <v>21</v>
      </c>
      <c r="AF7" s="17" t="s">
        <v>25</v>
      </c>
      <c r="AG7" s="58" t="s">
        <v>21</v>
      </c>
      <c r="AH7" s="60" t="s">
        <v>38</v>
      </c>
      <c r="AI7" s="61"/>
      <c r="AJ7" s="61"/>
      <c r="AK7" s="62"/>
      <c r="AL7" s="47" t="s">
        <v>18</v>
      </c>
      <c r="AM7" s="48"/>
      <c r="AN7" s="48"/>
      <c r="AO7" s="49"/>
      <c r="AP7" s="7"/>
      <c r="AQ7" s="8"/>
    </row>
    <row r="8" spans="1:43" x14ac:dyDescent="0.25">
      <c r="A8" s="50"/>
      <c r="B8" s="52"/>
      <c r="C8" s="52"/>
      <c r="D8" s="11" t="s">
        <v>5</v>
      </c>
      <c r="E8" s="11" t="s">
        <v>21</v>
      </c>
      <c r="F8" s="11" t="s">
        <v>6</v>
      </c>
      <c r="G8" s="11" t="s">
        <v>21</v>
      </c>
      <c r="H8" s="11" t="s">
        <v>3</v>
      </c>
      <c r="I8" s="12" t="s">
        <v>21</v>
      </c>
      <c r="J8" s="6" t="s">
        <v>8</v>
      </c>
      <c r="K8" s="13" t="s">
        <v>21</v>
      </c>
      <c r="L8" s="5" t="s">
        <v>7</v>
      </c>
      <c r="M8" s="14" t="s">
        <v>21</v>
      </c>
      <c r="N8" s="36" t="s">
        <v>35</v>
      </c>
      <c r="O8" s="36" t="s">
        <v>21</v>
      </c>
      <c r="P8" s="36" t="s">
        <v>36</v>
      </c>
      <c r="Q8" s="36" t="s">
        <v>21</v>
      </c>
      <c r="R8" s="36" t="s">
        <v>34</v>
      </c>
      <c r="S8" s="36" t="s">
        <v>21</v>
      </c>
      <c r="T8" s="15" t="s">
        <v>4</v>
      </c>
      <c r="U8" s="16" t="s">
        <v>21</v>
      </c>
      <c r="V8" s="15" t="s">
        <v>0</v>
      </c>
      <c r="W8" s="16" t="s">
        <v>21</v>
      </c>
      <c r="X8" s="15" t="s">
        <v>1</v>
      </c>
      <c r="Y8" s="16" t="s">
        <v>21</v>
      </c>
      <c r="Z8" s="15" t="s">
        <v>2</v>
      </c>
      <c r="AA8" s="16" t="s">
        <v>21</v>
      </c>
      <c r="AB8" s="18" t="s">
        <v>42</v>
      </c>
      <c r="AC8" s="19" t="s">
        <v>21</v>
      </c>
      <c r="AD8" s="27" t="s">
        <v>17</v>
      </c>
      <c r="AE8" s="59"/>
      <c r="AF8" s="27" t="s">
        <v>17</v>
      </c>
      <c r="AG8" s="59"/>
      <c r="AH8" s="30" t="s">
        <v>22</v>
      </c>
      <c r="AI8" s="31" t="s">
        <v>21</v>
      </c>
      <c r="AJ8" s="30" t="s">
        <v>23</v>
      </c>
      <c r="AK8" s="31" t="s">
        <v>21</v>
      </c>
      <c r="AL8" s="20" t="s">
        <v>10</v>
      </c>
      <c r="AM8" s="21" t="s">
        <v>21</v>
      </c>
      <c r="AN8" s="22" t="s">
        <v>9</v>
      </c>
      <c r="AO8" s="21" t="s">
        <v>21</v>
      </c>
      <c r="AP8" s="7"/>
      <c r="AQ8" s="8"/>
    </row>
    <row r="9" spans="1:43" x14ac:dyDescent="0.25">
      <c r="A9" s="1" t="s">
        <v>12</v>
      </c>
      <c r="B9" s="3">
        <v>88</v>
      </c>
      <c r="C9" s="10">
        <f>B9/B14*100</f>
        <v>31.205673758865249</v>
      </c>
      <c r="D9" s="4">
        <v>53</v>
      </c>
      <c r="E9" s="10">
        <f>D9/D14*100</f>
        <v>24.423963133640552</v>
      </c>
      <c r="F9" s="4">
        <v>32</v>
      </c>
      <c r="G9" s="10">
        <f>F9/F14*100</f>
        <v>54.237288135593218</v>
      </c>
      <c r="H9" s="4">
        <v>3</v>
      </c>
      <c r="I9" s="10">
        <f>H9/H14*100</f>
        <v>50</v>
      </c>
      <c r="J9" s="4">
        <v>66</v>
      </c>
      <c r="K9" s="10">
        <f t="shared" ref="K9:S9" si="0">J9/J14*100</f>
        <v>36.263736263736263</v>
      </c>
      <c r="L9" s="4">
        <v>22</v>
      </c>
      <c r="M9" s="10">
        <f t="shared" si="0"/>
        <v>22</v>
      </c>
      <c r="N9" s="4">
        <v>17</v>
      </c>
      <c r="O9" s="10">
        <f t="shared" si="0"/>
        <v>26.984126984126984</v>
      </c>
      <c r="P9" s="4">
        <v>52</v>
      </c>
      <c r="Q9" s="10">
        <f t="shared" si="0"/>
        <v>27.659574468085108</v>
      </c>
      <c r="R9" s="4">
        <v>19</v>
      </c>
      <c r="S9" s="10">
        <f t="shared" si="0"/>
        <v>61.29032258064516</v>
      </c>
      <c r="T9" s="4">
        <v>1</v>
      </c>
      <c r="U9" s="10">
        <f t="shared" ref="U9:W9" si="1">T9/T14*100</f>
        <v>8.3333333333333321</v>
      </c>
      <c r="V9" s="4">
        <v>12</v>
      </c>
      <c r="W9" s="10">
        <f t="shared" si="1"/>
        <v>14.457831325301203</v>
      </c>
      <c r="X9" s="4">
        <v>4</v>
      </c>
      <c r="Y9" s="10">
        <f t="shared" ref="Y9:AC9" si="2">X9/X14*100</f>
        <v>18.181818181818183</v>
      </c>
      <c r="Z9" s="4">
        <v>3</v>
      </c>
      <c r="AA9" s="10">
        <f t="shared" si="2"/>
        <v>33.333333333333329</v>
      </c>
      <c r="AB9" s="4">
        <v>0</v>
      </c>
      <c r="AC9" s="10">
        <f t="shared" si="2"/>
        <v>0</v>
      </c>
      <c r="AD9" s="28">
        <f>T9+V9+X9+Z9+AB9</f>
        <v>20</v>
      </c>
      <c r="AE9" s="38">
        <f t="shared" ref="AE9:AE13" si="3">AD9/B9*100</f>
        <v>22.727272727272727</v>
      </c>
      <c r="AF9" s="28">
        <f>B9-AD9</f>
        <v>68</v>
      </c>
      <c r="AG9" s="38">
        <f t="shared" ref="AG9:AG13" si="4">AF9/B9*100</f>
        <v>77.272727272727266</v>
      </c>
      <c r="AH9" s="2">
        <v>12</v>
      </c>
      <c r="AI9" s="32">
        <f>AH9/AH14*100</f>
        <v>16.901408450704224</v>
      </c>
      <c r="AJ9" s="2">
        <v>76</v>
      </c>
      <c r="AK9" s="32">
        <f>AJ9/AJ14*100</f>
        <v>36.018957345971565</v>
      </c>
      <c r="AL9" s="1">
        <v>64</v>
      </c>
      <c r="AM9" s="10">
        <f t="shared" ref="AM9" si="5">AL9/AL14*100</f>
        <v>34.594594594594597</v>
      </c>
      <c r="AN9" s="1">
        <v>24</v>
      </c>
      <c r="AO9" s="10">
        <f t="shared" ref="AO9" si="6">AN9/AN14*100</f>
        <v>24.742268041237114</v>
      </c>
      <c r="AP9" s="7"/>
      <c r="AQ9" s="8"/>
    </row>
    <row r="10" spans="1:43" x14ac:dyDescent="0.25">
      <c r="A10" s="1" t="s">
        <v>13</v>
      </c>
      <c r="B10" s="3">
        <v>91</v>
      </c>
      <c r="C10" s="10">
        <f>B10/B14*100</f>
        <v>32.269503546099294</v>
      </c>
      <c r="D10" s="4">
        <v>85</v>
      </c>
      <c r="E10" s="10">
        <f>D10/D14*100</f>
        <v>39.170506912442399</v>
      </c>
      <c r="F10" s="4">
        <v>5</v>
      </c>
      <c r="G10" s="10">
        <f>F10/F14*100</f>
        <v>8.4745762711864394</v>
      </c>
      <c r="H10" s="4">
        <v>1</v>
      </c>
      <c r="I10" s="10">
        <f>H10/H14*100</f>
        <v>16.666666666666664</v>
      </c>
      <c r="J10" s="4">
        <v>57</v>
      </c>
      <c r="K10" s="10">
        <f>J10/J14*100</f>
        <v>31.318681318681318</v>
      </c>
      <c r="L10" s="4">
        <v>34</v>
      </c>
      <c r="M10" s="10">
        <f>L10/L14*100</f>
        <v>34</v>
      </c>
      <c r="N10" s="4">
        <v>20</v>
      </c>
      <c r="O10" s="10">
        <f>N10/N14*100</f>
        <v>31.746031746031743</v>
      </c>
      <c r="P10" s="4">
        <v>66</v>
      </c>
      <c r="Q10" s="10">
        <f>P10/P14*100</f>
        <v>35.106382978723403</v>
      </c>
      <c r="R10" s="4">
        <v>5</v>
      </c>
      <c r="S10" s="10">
        <f>R10/R14*100</f>
        <v>16.129032258064516</v>
      </c>
      <c r="T10" s="4">
        <v>7</v>
      </c>
      <c r="U10" s="10">
        <f>T10/T14*100</f>
        <v>58.333333333333336</v>
      </c>
      <c r="V10" s="4">
        <v>34</v>
      </c>
      <c r="W10" s="10">
        <f>V10/V14*100</f>
        <v>40.963855421686745</v>
      </c>
      <c r="X10" s="4">
        <v>8</v>
      </c>
      <c r="Y10" s="10">
        <f>X10/X14*100</f>
        <v>36.363636363636367</v>
      </c>
      <c r="Z10" s="4">
        <v>4</v>
      </c>
      <c r="AA10" s="10">
        <f>Z10/Z14*100</f>
        <v>44.444444444444443</v>
      </c>
      <c r="AB10" s="4">
        <v>1</v>
      </c>
      <c r="AC10" s="10">
        <f>AB10/AB14*100</f>
        <v>100</v>
      </c>
      <c r="AD10" s="28">
        <f t="shared" ref="AD10:AD13" si="7">T10+V10+X10+Z10+AB10</f>
        <v>54</v>
      </c>
      <c r="AE10" s="38">
        <f t="shared" si="3"/>
        <v>59.340659340659343</v>
      </c>
      <c r="AF10" s="28">
        <f>B10-AD10</f>
        <v>37</v>
      </c>
      <c r="AG10" s="38">
        <f t="shared" si="4"/>
        <v>40.659340659340657</v>
      </c>
      <c r="AH10" s="1">
        <v>38</v>
      </c>
      <c r="AI10" s="32">
        <f>AH10/AH14*100</f>
        <v>53.521126760563376</v>
      </c>
      <c r="AJ10" s="1">
        <v>53</v>
      </c>
      <c r="AK10" s="32">
        <f>AJ10/AJ14*100</f>
        <v>25.118483412322274</v>
      </c>
      <c r="AL10" s="1">
        <v>56</v>
      </c>
      <c r="AM10" s="10">
        <f>AL10/AL14*100</f>
        <v>30.270270270270274</v>
      </c>
      <c r="AN10" s="1">
        <v>35</v>
      </c>
      <c r="AO10" s="10">
        <f>AN10/AN14*100</f>
        <v>36.082474226804123</v>
      </c>
      <c r="AP10" s="7"/>
      <c r="AQ10" s="8"/>
    </row>
    <row r="11" spans="1:43" x14ac:dyDescent="0.25">
      <c r="A11" s="1" t="s">
        <v>14</v>
      </c>
      <c r="B11" s="3">
        <v>101</v>
      </c>
      <c r="C11" s="10">
        <f>B11/B14*100</f>
        <v>35.815602836879435</v>
      </c>
      <c r="D11" s="4">
        <v>78</v>
      </c>
      <c r="E11" s="10">
        <f>D11/D14*100</f>
        <v>35.944700460829495</v>
      </c>
      <c r="F11" s="4">
        <v>21</v>
      </c>
      <c r="G11" s="10">
        <f>F11/F14*100</f>
        <v>35.593220338983052</v>
      </c>
      <c r="H11" s="4">
        <v>2</v>
      </c>
      <c r="I11" s="10">
        <f>H11/H14*100</f>
        <v>33.333333333333329</v>
      </c>
      <c r="J11" s="4">
        <v>57</v>
      </c>
      <c r="K11" s="10">
        <f>J11/J14*100</f>
        <v>31.318681318681318</v>
      </c>
      <c r="L11" s="4">
        <v>44</v>
      </c>
      <c r="M11" s="10">
        <f>L11/L14*100</f>
        <v>44</v>
      </c>
      <c r="N11" s="4">
        <v>26</v>
      </c>
      <c r="O11" s="10">
        <f>N11/N14*100</f>
        <v>41.269841269841265</v>
      </c>
      <c r="P11" s="4">
        <v>68</v>
      </c>
      <c r="Q11" s="10">
        <f>P11/P14*100</f>
        <v>36.170212765957451</v>
      </c>
      <c r="R11" s="4">
        <v>7</v>
      </c>
      <c r="S11" s="10">
        <f>R11/R14*100</f>
        <v>22.58064516129032</v>
      </c>
      <c r="T11" s="4">
        <v>4</v>
      </c>
      <c r="U11" s="10">
        <f>T11/T14*100</f>
        <v>33.333333333333329</v>
      </c>
      <c r="V11" s="4">
        <v>37</v>
      </c>
      <c r="W11" s="10">
        <f>V11/V14*100</f>
        <v>44.578313253012048</v>
      </c>
      <c r="X11" s="4">
        <v>10</v>
      </c>
      <c r="Y11" s="10">
        <f>X11/X14*100</f>
        <v>45.454545454545453</v>
      </c>
      <c r="Z11" s="4">
        <v>2</v>
      </c>
      <c r="AA11" s="10">
        <f>Z11/Z14*100</f>
        <v>22.222222222222221</v>
      </c>
      <c r="AB11" s="4">
        <v>0</v>
      </c>
      <c r="AC11" s="10">
        <f>AB11/AB14*100</f>
        <v>0</v>
      </c>
      <c r="AD11" s="28">
        <f t="shared" si="7"/>
        <v>53</v>
      </c>
      <c r="AE11" s="38">
        <f t="shared" si="3"/>
        <v>52.475247524752476</v>
      </c>
      <c r="AF11" s="28">
        <f>B11-AD11</f>
        <v>48</v>
      </c>
      <c r="AG11" s="38">
        <f t="shared" si="4"/>
        <v>47.524752475247524</v>
      </c>
      <c r="AH11" s="1">
        <v>21</v>
      </c>
      <c r="AI11" s="32">
        <f>AH11/AH14*100</f>
        <v>29.577464788732392</v>
      </c>
      <c r="AJ11" s="1">
        <v>80</v>
      </c>
      <c r="AK11" s="32">
        <f>AJ11/AJ14*100</f>
        <v>37.914691943127963</v>
      </c>
      <c r="AL11" s="1">
        <v>63</v>
      </c>
      <c r="AM11" s="10">
        <f>AL11/AL14*100</f>
        <v>34.054054054054056</v>
      </c>
      <c r="AN11" s="1">
        <v>38</v>
      </c>
      <c r="AO11" s="10">
        <f>AN11/AN14*100</f>
        <v>39.175257731958766</v>
      </c>
      <c r="AP11" s="7"/>
      <c r="AQ11" s="8"/>
    </row>
    <row r="12" spans="1:43" x14ac:dyDescent="0.25">
      <c r="A12" s="1" t="s">
        <v>15</v>
      </c>
      <c r="B12" s="3">
        <v>1</v>
      </c>
      <c r="C12" s="10">
        <f>B12/B14*100</f>
        <v>0.3546099290780142</v>
      </c>
      <c r="D12" s="4">
        <v>0</v>
      </c>
      <c r="E12" s="10">
        <f>D12/D14*100</f>
        <v>0</v>
      </c>
      <c r="F12" s="4">
        <v>1</v>
      </c>
      <c r="G12" s="10">
        <f>F12/F14*100</f>
        <v>1.6949152542372881</v>
      </c>
      <c r="H12" s="4">
        <v>0</v>
      </c>
      <c r="I12" s="10">
        <f>H12/H14*100</f>
        <v>0</v>
      </c>
      <c r="J12" s="4">
        <v>1</v>
      </c>
      <c r="K12" s="10">
        <f>J12/J14*100</f>
        <v>0.5494505494505495</v>
      </c>
      <c r="L12" s="4">
        <v>0</v>
      </c>
      <c r="M12" s="10">
        <f>L12/L14*100</f>
        <v>0</v>
      </c>
      <c r="N12" s="4">
        <v>0</v>
      </c>
      <c r="O12" s="10">
        <f>N12/N14*100</f>
        <v>0</v>
      </c>
      <c r="P12" s="4">
        <v>1</v>
      </c>
      <c r="Q12" s="10">
        <f>P12/P14*100</f>
        <v>0.53191489361702127</v>
      </c>
      <c r="R12" s="4">
        <v>0</v>
      </c>
      <c r="S12" s="10">
        <f>R12/R14*100</f>
        <v>0</v>
      </c>
      <c r="T12" s="4">
        <v>0</v>
      </c>
      <c r="U12" s="10">
        <f>T12/T14*100</f>
        <v>0</v>
      </c>
      <c r="V12" s="4">
        <v>0</v>
      </c>
      <c r="W12" s="10">
        <f>V12/V14*100</f>
        <v>0</v>
      </c>
      <c r="X12" s="4">
        <v>0</v>
      </c>
      <c r="Y12" s="10">
        <f>X12/X14*100</f>
        <v>0</v>
      </c>
      <c r="Z12" s="4">
        <v>0</v>
      </c>
      <c r="AA12" s="10">
        <f>Z12/Z14*100</f>
        <v>0</v>
      </c>
      <c r="AB12" s="4">
        <v>0</v>
      </c>
      <c r="AC12" s="10">
        <f>AB12/AB14*100</f>
        <v>0</v>
      </c>
      <c r="AD12" s="28">
        <f t="shared" si="7"/>
        <v>0</v>
      </c>
      <c r="AE12" s="38">
        <f t="shared" si="3"/>
        <v>0</v>
      </c>
      <c r="AF12" s="28">
        <f>B12-AD12</f>
        <v>1</v>
      </c>
      <c r="AG12" s="38">
        <f t="shared" si="4"/>
        <v>100</v>
      </c>
      <c r="AH12" s="1">
        <v>0</v>
      </c>
      <c r="AI12" s="32">
        <f>AH12/AH14*100</f>
        <v>0</v>
      </c>
      <c r="AJ12" s="1">
        <v>1</v>
      </c>
      <c r="AK12" s="32">
        <f>AJ12/AJ14*100</f>
        <v>0.47393364928909953</v>
      </c>
      <c r="AL12" s="1">
        <v>1</v>
      </c>
      <c r="AM12" s="10">
        <f>AL12/AL14*100</f>
        <v>0.54054054054054057</v>
      </c>
      <c r="AN12" s="1">
        <v>0</v>
      </c>
      <c r="AO12" s="10">
        <f>AN12/AN14*100</f>
        <v>0</v>
      </c>
      <c r="AP12" s="7"/>
      <c r="AQ12" s="8"/>
    </row>
    <row r="13" spans="1:43" x14ac:dyDescent="0.25">
      <c r="A13" s="1" t="s">
        <v>16</v>
      </c>
      <c r="B13" s="3">
        <v>1</v>
      </c>
      <c r="C13" s="10">
        <f>B13/B14*100</f>
        <v>0.3546099290780142</v>
      </c>
      <c r="D13" s="4">
        <v>1</v>
      </c>
      <c r="E13" s="10">
        <f>D13/D14*100</f>
        <v>0.46082949308755761</v>
      </c>
      <c r="F13" s="4">
        <v>0</v>
      </c>
      <c r="G13" s="10">
        <f>F13/F14*100</f>
        <v>0</v>
      </c>
      <c r="H13" s="4">
        <v>0</v>
      </c>
      <c r="I13" s="10">
        <f>H13/H14*100</f>
        <v>0</v>
      </c>
      <c r="J13" s="4">
        <v>1</v>
      </c>
      <c r="K13" s="10">
        <f>J13/J14*100</f>
        <v>0.5494505494505495</v>
      </c>
      <c r="L13" s="4">
        <v>0</v>
      </c>
      <c r="M13" s="10">
        <f>L13/L14*100</f>
        <v>0</v>
      </c>
      <c r="N13" s="4">
        <v>0</v>
      </c>
      <c r="O13" s="10">
        <f>N13/N14*100</f>
        <v>0</v>
      </c>
      <c r="P13" s="4">
        <v>1</v>
      </c>
      <c r="Q13" s="10">
        <f>P13/P14*100</f>
        <v>0.53191489361702127</v>
      </c>
      <c r="R13" s="4">
        <v>0</v>
      </c>
      <c r="S13" s="10">
        <f>R13/R14*100</f>
        <v>0</v>
      </c>
      <c r="T13" s="4">
        <v>0</v>
      </c>
      <c r="U13" s="10">
        <f>T13/T14*100</f>
        <v>0</v>
      </c>
      <c r="V13" s="4">
        <v>0</v>
      </c>
      <c r="W13" s="10">
        <f>V13/V14*100</f>
        <v>0</v>
      </c>
      <c r="X13" s="4">
        <v>0</v>
      </c>
      <c r="Y13" s="10">
        <f>X13/X14*100</f>
        <v>0</v>
      </c>
      <c r="Z13" s="4">
        <v>0</v>
      </c>
      <c r="AA13" s="10">
        <f>Z13/Z14*100</f>
        <v>0</v>
      </c>
      <c r="AB13" s="4">
        <v>0</v>
      </c>
      <c r="AC13" s="10">
        <f>AB13/AB14*100</f>
        <v>0</v>
      </c>
      <c r="AD13" s="28">
        <f t="shared" si="7"/>
        <v>0</v>
      </c>
      <c r="AE13" s="38">
        <f t="shared" si="3"/>
        <v>0</v>
      </c>
      <c r="AF13" s="28">
        <f>B13-AD13</f>
        <v>1</v>
      </c>
      <c r="AG13" s="38">
        <f t="shared" si="4"/>
        <v>100</v>
      </c>
      <c r="AH13" s="1">
        <v>0</v>
      </c>
      <c r="AI13" s="32">
        <f>AH13/AH14*100</f>
        <v>0</v>
      </c>
      <c r="AJ13" s="1">
        <v>1</v>
      </c>
      <c r="AK13" s="32">
        <f>AJ13/AJ14*100</f>
        <v>0.47393364928909953</v>
      </c>
      <c r="AL13" s="1">
        <v>1</v>
      </c>
      <c r="AM13" s="10">
        <f>AL13/AL14*100</f>
        <v>0.54054054054054057</v>
      </c>
      <c r="AN13" s="1">
        <v>0</v>
      </c>
      <c r="AO13" s="10">
        <f>AN13/AN14*100</f>
        <v>0</v>
      </c>
      <c r="AP13" s="7"/>
      <c r="AQ13" s="8"/>
    </row>
    <row r="14" spans="1:43" x14ac:dyDescent="0.25">
      <c r="A14" s="25" t="s">
        <v>19</v>
      </c>
      <c r="B14" s="25">
        <f>SUM(B9:B13)</f>
        <v>282</v>
      </c>
      <c r="C14" s="26">
        <f>SUM(C9:C13)</f>
        <v>100</v>
      </c>
      <c r="D14" s="25">
        <f t="shared" ref="D14:AO14" si="8">SUM(D9:D13)</f>
        <v>217</v>
      </c>
      <c r="E14" s="37">
        <f>SUM(E9:E13)</f>
        <v>100</v>
      </c>
      <c r="F14" s="25">
        <f t="shared" si="8"/>
        <v>59</v>
      </c>
      <c r="G14" s="37">
        <f>SUM(G9:G13)</f>
        <v>100</v>
      </c>
      <c r="H14" s="25">
        <f t="shared" si="8"/>
        <v>6</v>
      </c>
      <c r="I14" s="37">
        <f>SUM(I9:I13)</f>
        <v>99.999999999999986</v>
      </c>
      <c r="J14" s="25">
        <f t="shared" si="8"/>
        <v>182</v>
      </c>
      <c r="K14" s="37">
        <f t="shared" si="8"/>
        <v>100</v>
      </c>
      <c r="L14" s="25">
        <f t="shared" si="8"/>
        <v>100</v>
      </c>
      <c r="M14" s="37">
        <f t="shared" si="8"/>
        <v>100</v>
      </c>
      <c r="N14" s="25">
        <f t="shared" si="8"/>
        <v>63</v>
      </c>
      <c r="O14" s="37">
        <f t="shared" si="8"/>
        <v>100</v>
      </c>
      <c r="P14" s="25">
        <f t="shared" si="8"/>
        <v>188</v>
      </c>
      <c r="Q14" s="37">
        <f t="shared" si="8"/>
        <v>100.00000000000003</v>
      </c>
      <c r="R14" s="25">
        <f t="shared" si="8"/>
        <v>31</v>
      </c>
      <c r="S14" s="37">
        <f t="shared" si="8"/>
        <v>100</v>
      </c>
      <c r="T14" s="25">
        <f t="shared" si="8"/>
        <v>12</v>
      </c>
      <c r="U14" s="37">
        <f t="shared" si="8"/>
        <v>100</v>
      </c>
      <c r="V14" s="25">
        <f t="shared" si="8"/>
        <v>83</v>
      </c>
      <c r="W14" s="37">
        <f>SUM(W9:W13)</f>
        <v>100</v>
      </c>
      <c r="X14" s="25">
        <f t="shared" si="8"/>
        <v>22</v>
      </c>
      <c r="Y14" s="37">
        <f>SUM(Y9:Y13)</f>
        <v>100</v>
      </c>
      <c r="Z14" s="25">
        <f t="shared" si="8"/>
        <v>9</v>
      </c>
      <c r="AA14" s="37">
        <f t="shared" si="8"/>
        <v>100</v>
      </c>
      <c r="AB14" s="25">
        <f t="shared" si="8"/>
        <v>1</v>
      </c>
      <c r="AC14" s="37">
        <f t="shared" si="8"/>
        <v>100</v>
      </c>
      <c r="AD14" s="25">
        <f t="shared" si="8"/>
        <v>127</v>
      </c>
      <c r="AE14" s="39"/>
      <c r="AF14" s="25">
        <f t="shared" si="8"/>
        <v>155</v>
      </c>
      <c r="AG14" s="39"/>
      <c r="AH14" s="25">
        <f t="shared" si="8"/>
        <v>71</v>
      </c>
      <c r="AI14" s="37">
        <f t="shared" si="8"/>
        <v>100</v>
      </c>
      <c r="AJ14" s="25">
        <f t="shared" si="8"/>
        <v>211</v>
      </c>
      <c r="AK14" s="37">
        <f t="shared" si="8"/>
        <v>99.999999999999986</v>
      </c>
      <c r="AL14" s="25">
        <f t="shared" si="8"/>
        <v>185</v>
      </c>
      <c r="AM14" s="37">
        <f t="shared" si="8"/>
        <v>100.00000000000003</v>
      </c>
      <c r="AN14" s="25">
        <f t="shared" si="8"/>
        <v>97</v>
      </c>
      <c r="AO14" s="37">
        <f t="shared" si="8"/>
        <v>100</v>
      </c>
      <c r="AP14" s="7"/>
      <c r="AQ14" s="8"/>
    </row>
    <row r="15" spans="1:43" x14ac:dyDescent="0.25">
      <c r="A15" s="7"/>
      <c r="B15" s="7"/>
      <c r="C15" s="7"/>
      <c r="E15" s="26">
        <f>D14/B14*100</f>
        <v>76.950354609929079</v>
      </c>
      <c r="F15" s="7"/>
      <c r="G15" s="26">
        <f>F14/B14*100</f>
        <v>20.921985815602838</v>
      </c>
      <c r="H15" s="7"/>
      <c r="I15" s="26">
        <f>H14/B14*100</f>
        <v>2.1276595744680851</v>
      </c>
      <c r="J15" s="7"/>
      <c r="K15" s="26">
        <f>J14/B14*100</f>
        <v>64.539007092198588</v>
      </c>
      <c r="L15" s="7"/>
      <c r="M15" s="26">
        <f>L14/B14*100</f>
        <v>35.460992907801419</v>
      </c>
      <c r="N15" s="7"/>
      <c r="O15" s="26">
        <f>N14/B14*100</f>
        <v>22.340425531914892</v>
      </c>
      <c r="P15" s="7"/>
      <c r="Q15" s="26">
        <f>P14/B14*100</f>
        <v>66.666666666666657</v>
      </c>
      <c r="R15" s="7"/>
      <c r="S15" s="26">
        <f>R14/B14*100</f>
        <v>10.99290780141844</v>
      </c>
      <c r="T15" s="7"/>
      <c r="U15" s="26">
        <f>T14/B14*100</f>
        <v>4.2553191489361701</v>
      </c>
      <c r="V15" s="7"/>
      <c r="W15" s="26">
        <f>V14/B14*100</f>
        <v>29.432624113475175</v>
      </c>
      <c r="X15" s="7"/>
      <c r="Y15" s="26">
        <f>X14/B14*100</f>
        <v>7.8014184397163122</v>
      </c>
      <c r="Z15" s="7"/>
      <c r="AA15" s="26">
        <f>Z14/B14*100</f>
        <v>3.1914893617021276</v>
      </c>
      <c r="AB15" s="7"/>
      <c r="AC15" s="26">
        <f>AB14/B14*100</f>
        <v>0.3546099290780142</v>
      </c>
      <c r="AD15" s="29"/>
      <c r="AE15" s="26">
        <f>AD14/B14*100</f>
        <v>45.035460992907801</v>
      </c>
      <c r="AF15" s="29"/>
      <c r="AG15" s="26">
        <f>AF14/B14*100</f>
        <v>54.964539007092192</v>
      </c>
      <c r="AH15" s="7"/>
      <c r="AI15" s="26">
        <f>AH14/B14*100</f>
        <v>25.177304964539005</v>
      </c>
      <c r="AJ15" s="7"/>
      <c r="AK15" s="26">
        <f>AJ14/B14*100</f>
        <v>74.822695035460995</v>
      </c>
      <c r="AL15" s="7"/>
      <c r="AM15" s="26">
        <f>AL14/B14*100</f>
        <v>65.60283687943263</v>
      </c>
      <c r="AN15" s="7"/>
      <c r="AO15" s="26">
        <f>AN14/B14*100</f>
        <v>34.397163120567377</v>
      </c>
      <c r="AP15" s="7"/>
      <c r="AQ15" s="8"/>
    </row>
    <row r="16" spans="1:43" x14ac:dyDescent="0.25">
      <c r="A16" s="7"/>
      <c r="B16" s="7"/>
      <c r="C16" s="7"/>
      <c r="D16" s="7"/>
      <c r="E16" s="7"/>
      <c r="F16" s="7"/>
      <c r="G16" s="23"/>
      <c r="H16" s="7"/>
      <c r="I16" s="26">
        <f>E15+G15+I15</f>
        <v>100</v>
      </c>
      <c r="J16" s="7"/>
      <c r="K16" s="7"/>
      <c r="L16" s="7"/>
      <c r="M16" s="26">
        <f>K15+M15</f>
        <v>100</v>
      </c>
      <c r="N16" s="7"/>
      <c r="O16" s="7"/>
      <c r="P16" s="7"/>
      <c r="Q16" s="7"/>
      <c r="R16" s="7"/>
      <c r="S16" s="26">
        <f>O15+Q15+S15</f>
        <v>99.999999999999986</v>
      </c>
      <c r="T16" s="7"/>
      <c r="U16" s="7"/>
      <c r="V16" s="7"/>
      <c r="W16" s="7"/>
      <c r="X16" s="7"/>
      <c r="Y16" s="7"/>
      <c r="Z16" s="7"/>
      <c r="AA16" s="7"/>
      <c r="AB16" s="7"/>
      <c r="AC16" s="26">
        <f>U15+W15+Y15+AA15+AC15</f>
        <v>45.035460992907801</v>
      </c>
      <c r="AD16" s="29"/>
      <c r="AE16" s="29"/>
      <c r="AF16" s="29"/>
      <c r="AG16" s="26">
        <f>AE15+AG15</f>
        <v>100</v>
      </c>
      <c r="AH16" s="7"/>
      <c r="AI16" s="7"/>
      <c r="AJ16" s="7"/>
      <c r="AK16" s="26">
        <f>AI15+AK15</f>
        <v>100</v>
      </c>
      <c r="AL16" s="7"/>
      <c r="AM16" s="7"/>
      <c r="AN16" s="7"/>
      <c r="AO16" s="26">
        <f>AM15+AO15</f>
        <v>100</v>
      </c>
      <c r="AP16" s="7"/>
      <c r="AQ16" s="8"/>
    </row>
    <row r="17" spans="1:4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8"/>
    </row>
    <row r="18" spans="1:43" x14ac:dyDescent="0.25">
      <c r="A18" s="34" t="s">
        <v>26</v>
      </c>
      <c r="B18" s="35"/>
      <c r="C18" s="35"/>
      <c r="D18" s="35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8"/>
    </row>
    <row r="19" spans="1:43" x14ac:dyDescent="0.25">
      <c r="A19" s="34" t="s">
        <v>27</v>
      </c>
      <c r="B19" s="35"/>
      <c r="C19" s="35"/>
      <c r="D19" s="35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8"/>
    </row>
    <row r="20" spans="1:43" x14ac:dyDescent="0.25">
      <c r="A20" s="34" t="s">
        <v>28</v>
      </c>
      <c r="B20" s="35"/>
      <c r="C20" s="35"/>
      <c r="D20" s="35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8"/>
    </row>
    <row r="21" spans="1:43" x14ac:dyDescent="0.25">
      <c r="A21" s="34" t="s">
        <v>29</v>
      </c>
      <c r="B21" s="35"/>
      <c r="C21" s="35"/>
      <c r="D21" s="35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8"/>
    </row>
    <row r="22" spans="1:43" x14ac:dyDescent="0.25">
      <c r="A22" s="34" t="s">
        <v>30</v>
      </c>
      <c r="B22" s="35"/>
      <c r="C22" s="35"/>
      <c r="D22" s="35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8"/>
    </row>
    <row r="23" spans="1:43" x14ac:dyDescent="0.25">
      <c r="A23" s="33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8"/>
    </row>
    <row r="24" spans="1:43" ht="38.25" customHeight="1" x14ac:dyDescent="0.25">
      <c r="A24" s="40" t="s">
        <v>31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7"/>
      <c r="AQ24" s="8"/>
    </row>
    <row r="25" spans="1:43" x14ac:dyDescent="0.25">
      <c r="A25" s="3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8"/>
    </row>
    <row r="26" spans="1:43" x14ac:dyDescent="0.25">
      <c r="A26" s="40" t="s">
        <v>39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7"/>
      <c r="AQ26" s="8"/>
    </row>
    <row r="27" spans="1:43" x14ac:dyDescent="0.25">
      <c r="A27" s="9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8"/>
    </row>
    <row r="28" spans="1:43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30" spans="1:43" x14ac:dyDescent="0.25">
      <c r="F30" s="24"/>
    </row>
    <row r="31" spans="1:43" x14ac:dyDescent="0.25">
      <c r="G31" s="24"/>
    </row>
  </sheetData>
  <sheetProtection algorithmName="SHA-512" hashValue="ZTzks962WG0rN7oLtaPOlgLZy2xBa/X/6ax7wtgwJTf2WRWj7ByIXrJw6PG6Pi7HqpXDAokc31LIUDz5mDM6MQ==" saltValue="BuU7uSazfc9DJUIrT7OiKA==" spinCount="100000" sheet="1" objects="1" scenarios="1"/>
  <mergeCells count="14">
    <mergeCell ref="A26:AO26"/>
    <mergeCell ref="A24:AO24"/>
    <mergeCell ref="A5:AO5"/>
    <mergeCell ref="N7:S7"/>
    <mergeCell ref="T7:AC7"/>
    <mergeCell ref="AL7:AO7"/>
    <mergeCell ref="A7:A8"/>
    <mergeCell ref="B7:B8"/>
    <mergeCell ref="C7:C8"/>
    <mergeCell ref="D7:I7"/>
    <mergeCell ref="J7:M7"/>
    <mergeCell ref="AE7:AE8"/>
    <mergeCell ref="AG7:AG8"/>
    <mergeCell ref="AH7:AK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Planta Acad. UAMC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CSGF</dc:creator>
  <cp:lastModifiedBy>CSGF</cp:lastModifiedBy>
  <cp:lastPrinted>2022-12-07T20:19:12Z</cp:lastPrinted>
  <dcterms:created xsi:type="dcterms:W3CDTF">2022-11-03T23:00:23Z</dcterms:created>
  <dcterms:modified xsi:type="dcterms:W3CDTF">2022-12-07T22:42:19Z</dcterms:modified>
</cp:coreProperties>
</file>